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инздрав 2026 я-июнь не выпол " sheetId="1" state="visible" r:id="rId3"/>
    <sheet name="Минздрав 2026 я-июнь выпол" sheetId="2" state="visible" r:id="rId4"/>
    <sheet name="Гепатит С ИЮНЬ 2026г. (3)" sheetId="3" state="visible" r:id="rId5"/>
  </sheets>
  <definedNames>
    <definedName function="false" hidden="false" localSheetId="2" name="_xlnm.Print_Area" vbProcedure="false">'Гепатит С ИЮНЬ 2026г. (3)'!$A$1:$N$10</definedName>
    <definedName function="false" hidden="false" localSheetId="1" name="_xlnm.Print_Area" vbProcedure="false">'Минздрав 2026 я-июнь выпол'!$A$1:$J$17</definedName>
    <definedName function="false" hidden="false" localSheetId="0" name="_xlnm.Print_Area" vbProcedure="false">'Минздрав 2026 я-июнь не выпол '!$A$1:$N$11</definedName>
    <definedName function="false" hidden="true" localSheetId="0" name="_xlnm._FilterDatabase" vbProcedure="false">'Минздрав 2026 я-июнь не выпол '!$A$3:$O$11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&lt;анонимный&gt;</author>
  </authors>
  <commentList>
    <comment ref="K15" authorId="0">
      <text>
        <r>
          <rPr>
            <sz val="10"/>
            <rFont val="Arial"/>
            <family val="2"/>
          </rPr>
          <t xml:space="preserve">Автор:
</t>
        </r>
        <r>
          <rPr>
            <sz val="9"/>
            <color rgb="FF000000"/>
            <rFont val="Tahoma"/>
            <family val="0"/>
            <charset val="1"/>
          </rPr>
          <t xml:space="preserve">округ. В УСОИ 50,3
</t>
        </r>
      </text>
    </comment>
  </commentList>
</comments>
</file>

<file path=xl/sharedStrings.xml><?xml version="1.0" encoding="utf-8"?>
<sst xmlns="http://schemas.openxmlformats.org/spreadsheetml/2006/main" count="121" uniqueCount="86">
  <si>
    <r>
      <rPr>
        <b val="true"/>
        <sz val="14"/>
        <color theme="1"/>
        <rFont val="Times New Roman"/>
        <family val="0"/>
        <charset val="1"/>
      </rPr>
      <t xml:space="preserve">Информация за январь / июнь 2026 г. </t>
    </r>
    <r>
      <rPr>
        <b val="true"/>
        <u val="single"/>
        <sz val="14"/>
        <color theme="1"/>
        <rFont val="Times New Roman"/>
        <family val="0"/>
        <charset val="1"/>
      </rPr>
      <t xml:space="preserve">о невыполненных показателях</t>
    </r>
    <r>
      <rPr>
        <b val="true"/>
        <sz val="14"/>
        <color theme="1"/>
        <rFont val="Times New Roman"/>
        <family val="0"/>
        <charset val="1"/>
      </rPr>
      <t xml:space="preserve"> федеральных (региональных) национальных проектов, в части своей компетенции</t>
    </r>
  </si>
  <si>
    <t xml:space="preserve">№</t>
  </si>
  <si>
    <t xml:space="preserve">Наименование проекта</t>
  </si>
  <si>
    <t xml:space="preserve">Наименование показателя</t>
  </si>
  <si>
    <t xml:space="preserve">Методика формирования</t>
  </si>
  <si>
    <t xml:space="preserve">Плановые годовые значения 2026</t>
  </si>
  <si>
    <t xml:space="preserve">Плановые значения периода 2026 </t>
  </si>
  <si>
    <t xml:space="preserve">Фактические значения (доля)</t>
  </si>
  <si>
    <t xml:space="preserve">Отклонение +/-</t>
  </si>
  <si>
    <t xml:space="preserve">Фактические значения (абс)</t>
  </si>
  <si>
    <t xml:space="preserve">июнь</t>
  </si>
  <si>
    <t xml:space="preserve">июль</t>
  </si>
  <si>
    <t xml:space="preserve">Доля</t>
  </si>
  <si>
    <t xml:space="preserve">Факты сентябрь</t>
  </si>
  <si>
    <t xml:space="preserve">Федеральный проект «Модернизация первичного звена здравоохранения Российской Федерации»
национального проекта «Продолжительная и активная жизнь» на период
2025 – 2030 г.г.</t>
  </si>
  <si>
    <t xml:space="preserve">1.1. «Доля лиц с хроническими неинфекционными заболеваниями, состоящих на диспансерном наблюдении на участке врача - терапевта, получивших в отчетном периоде медицинские услуги в рамках диспансерного наблюдения, от всех пациентов с хроническими неинфекционными заболеваниями, состоящих на диспансерном наблюдении на участке врача - терапевта»</t>
  </si>
  <si>
    <r>
      <rPr>
        <sz val="14"/>
        <color theme="1"/>
        <rFont val="Times New Roman"/>
        <family val="0"/>
        <charset val="1"/>
      </rPr>
      <t xml:space="preserve">Числитель: Кчл – число лиц с хроническими неинфекционными заболеваниями, получивших в отчетном периоде медицинские услуги в рамках диспансерного наблюдения на участке врача – терапевта1, человек (нарастающим итогом с 1 января отчетного года по конец отчетного периода)</t>
    </r>
    <r>
      <rPr>
        <b val="true"/>
        <sz val="14"/>
        <color theme="1"/>
        <rFont val="Times New Roman"/>
        <family val="0"/>
        <charset val="1"/>
      </rPr>
      <t xml:space="preserve"> (ДН-Терапевт: УСОИ срок до 25 числа)</t>
    </r>
  </si>
  <si>
    <t xml:space="preserve"> -</t>
  </si>
  <si>
    <t xml:space="preserve">сентябрь (40,6)</t>
  </si>
  <si>
    <t xml:space="preserve">Готов</t>
  </si>
  <si>
    <t xml:space="preserve">Знаменатель: Квчл – число лиц с хроническими неинфекционными заболеваниями, состоящих на диспансерном наблюдении на участке врача – терапевта2, человек (на конец отчетного месяца/года).</t>
  </si>
  <si>
    <t xml:space="preserve">Федеральный проект «Борьба с сердечно-сосудистыми заболеваниями»</t>
  </si>
  <si>
    <r>
      <rPr>
        <sz val="14"/>
        <color theme="1"/>
        <rFont val="Times New Roman"/>
        <family val="0"/>
        <charset val="1"/>
      </rPr>
      <t xml:space="preserve">1.4. «Больничная летальность от</t>
    </r>
    <r>
      <rPr>
        <b val="true"/>
        <u val="single"/>
        <sz val="14"/>
        <color theme="1"/>
        <rFont val="Times New Roman"/>
        <family val="0"/>
        <charset val="1"/>
      </rPr>
      <t xml:space="preserve"> острого нарушения мозгового кровообращения</t>
    </r>
    <r>
      <rPr>
        <u val="single"/>
        <sz val="14"/>
        <color theme="1"/>
        <rFont val="Times New Roman"/>
        <family val="0"/>
        <charset val="1"/>
      </rPr>
      <t xml:space="preserve">»</t>
    </r>
  </si>
  <si>
    <t xml:space="preserve">ОНМКУ – число взрослых (18 лет и более) пациентов в отчетном периоде, причиной смерти которых в стационарных условиях является острое нарушение мозгового кровообращения, чел.</t>
  </si>
  <si>
    <t xml:space="preserve">август (6,5)</t>
  </si>
  <si>
    <t xml:space="preserve">Лена 16.12 прислала в Телеге</t>
  </si>
  <si>
    <t xml:space="preserve">ОНМКВ – число взрослых (18 лет и более) пациентов в отчетном периоде, проходивших лечение в стационарных условиях по поводу острого нарушения мозгового кровообращения, чел. (Инцидент9-П15)</t>
  </si>
  <si>
    <t xml:space="preserve">Федеральный проект «Борьба с сердечно-сосудистыми заболеваниями»,</t>
  </si>
  <si>
    <r>
      <rPr>
        <sz val="14"/>
        <color theme="1"/>
        <rFont val="Times New Roman"/>
        <family val="0"/>
        <charset val="1"/>
      </rPr>
      <t xml:space="preserve">1.3. «Доля пациентов с инфарктом мозга, которым выполнена тромбэкстракция, от
всех пациентов с инфарктом мозга, выбывших из стационара»( </t>
    </r>
    <r>
      <rPr>
        <b val="true"/>
        <sz val="14"/>
        <color theme="1"/>
        <rFont val="Times New Roman"/>
        <family val="0"/>
        <charset val="1"/>
      </rPr>
      <t xml:space="preserve">И9-П17</t>
    </r>
    <r>
      <rPr>
        <sz val="14"/>
        <color theme="1"/>
        <rFont val="Times New Roman"/>
        <family val="0"/>
        <charset val="1"/>
      </rPr>
      <t xml:space="preserve">)</t>
    </r>
  </si>
  <si>
    <t xml:space="preserve">ИМТ – число взрослых (18 лет и более) пациентов, которым в отчетном периоде выполнена тромбэкстракция по поводу инфаркта мозга, человек</t>
  </si>
  <si>
    <t xml:space="preserve">август (1,8)</t>
  </si>
  <si>
    <t xml:space="preserve">ИМв – число взрослых (18 лет и более) пациентов в отчетном периоде, проходивших лечение в стационарных условиях по поводу инфаркта мозга, человек</t>
  </si>
  <si>
    <t xml:space="preserve">Федеральный проект «Борьба с сахарным диабетом»</t>
  </si>
  <si>
    <t xml:space="preserve">1.2. «Доля пациентов, обученных в школе для пациентов с сахарным диабетом от общего числа пациентов с сахарным диабетом 1 и 2 типов за отчетный год»</t>
  </si>
  <si>
    <r>
      <rPr>
        <sz val="14"/>
        <color theme="1"/>
        <rFont val="Times New Roman"/>
        <family val="0"/>
        <charset val="1"/>
      </rPr>
      <t xml:space="preserve">Числитель: Шк – число лиц в отчетном периоде с сахарным диабетом 1 или 2 типа, прошедших групповое терапевтическое обучение по структурированной программе для пациентов с сахарным диабетом, человек </t>
    </r>
    <r>
      <rPr>
        <b val="true"/>
        <sz val="14"/>
        <color theme="1"/>
        <rFont val="Times New Roman"/>
        <family val="0"/>
        <charset val="1"/>
      </rPr>
      <t xml:space="preserve">(Отчет экономисты-Школы для больн. сах.диабетом)</t>
    </r>
  </si>
  <si>
    <t xml:space="preserve">Знаменатель: СД – число лиц в отчетном периоде с сахарным диабетом 1 или 2 типа, человек Отчетным периодом является период с 1 января отчетного года по последнее число отчетного месяца включительно. (Инцидент9)</t>
  </si>
  <si>
    <r>
      <rPr>
        <b val="true"/>
        <sz val="14"/>
        <color theme="1"/>
        <rFont val="Times New Roman"/>
        <family val="0"/>
        <charset val="1"/>
      </rPr>
      <t xml:space="preserve">Информация за январь /июль 2026 г. </t>
    </r>
    <r>
      <rPr>
        <b val="true"/>
        <u val="single"/>
        <sz val="14"/>
        <color theme="1"/>
        <rFont val="Times New Roman"/>
        <family val="0"/>
        <charset val="1"/>
      </rPr>
      <t xml:space="preserve">о выполненных показателях</t>
    </r>
    <r>
      <rPr>
        <b val="true"/>
        <sz val="14"/>
        <color theme="1"/>
        <rFont val="Times New Roman"/>
        <family val="0"/>
        <charset val="1"/>
      </rPr>
      <t xml:space="preserve"> федеральных (региональных) национальных проектов, в части своей компетенции</t>
    </r>
  </si>
  <si>
    <t xml:space="preserve">Плановые значения периода 2026</t>
  </si>
  <si>
    <t xml:space="preserve">Федеральный проект «Охрана материнства и детства», входящего в национальный проект «Семья»</t>
  </si>
  <si>
    <t xml:space="preserve">1.1. «Охват граждан репродуктивного возраста (18–49 лет) диспансеризацией с целью оценки репродуктивного здоровья»</t>
  </si>
  <si>
    <t xml:space="preserve">Czr – число лиц репродуктивного возраста (18–49 лет), осмотренных с целью оценки репродуктивного здоровья, в отчетном периоде, человек (ОМС- профмероприятия)</t>
  </si>
  <si>
    <t xml:space="preserve">август (20,0)</t>
  </si>
  <si>
    <r>
      <rPr>
        <sz val="14"/>
        <color theme="1"/>
        <rFont val="Times New Roman"/>
        <family val="0"/>
        <charset val="1"/>
      </rPr>
      <t xml:space="preserve">Cozr – общее число лиц репродуктивного возраста (18–49 лет), подлежащих осмотрам с целью оценки репродуктивного здоровья, в отчетном году, чел. </t>
    </r>
    <r>
      <rPr>
        <b val="true"/>
        <sz val="14"/>
        <color theme="1"/>
        <rFont val="Times New Roman"/>
        <family val="0"/>
        <charset val="1"/>
      </rPr>
      <t xml:space="preserve">(8 форма на 01.01.2026) в апреле новая </t>
    </r>
  </si>
  <si>
    <r>
      <rPr>
        <sz val="14"/>
        <color theme="1"/>
        <rFont val="Times New Roman"/>
        <family val="0"/>
        <charset val="1"/>
      </rPr>
      <t xml:space="preserve">1.5. «Больничная летальность от </t>
    </r>
    <r>
      <rPr>
        <b val="true"/>
        <u val="single"/>
        <sz val="14"/>
        <color theme="1"/>
        <rFont val="Times New Roman"/>
        <family val="0"/>
        <charset val="1"/>
      </rPr>
      <t xml:space="preserve">инфаркта миокарда</t>
    </r>
    <r>
      <rPr>
        <u val="single"/>
        <sz val="14"/>
        <color theme="1"/>
        <rFont val="Times New Roman"/>
        <family val="0"/>
        <charset val="1"/>
      </rPr>
      <t xml:space="preserve">»</t>
    </r>
  </si>
  <si>
    <t xml:space="preserve">ИМУ – число взрослых (18 лет и более) пациентов в отчетном периоде, причиной смерти которых в стационарных условиях является инфаркт миокарда, человек</t>
  </si>
  <si>
    <t xml:space="preserve">август (14,32)</t>
  </si>
  <si>
    <t xml:space="preserve">ИМВ – число взрослых (18 лет и более) пациентов в отчетном периоде, проходивших лечение в стационарных условиях по поводу инфаркта миокарда, человек (И9-П9)</t>
  </si>
  <si>
    <t xml:space="preserve">Федеральный проект «Модернизация первичного звена здравоохранения Российской Федерации»</t>
  </si>
  <si>
    <t xml:space="preserve">Методика оценки удовлетворенности населения медицинской помощью и самооценки состояния здоровья населения</t>
  </si>
  <si>
    <t xml:space="preserve">B - число респондентов, в ходе опроса выбравших ответы "По большей части удовлетворен" и "Абсолютно удовлетворен" на вопрос "Оцените, насколько в целом Вы удовлетворены медицинской помощью?" согласно вопроснику "Удовлетворенность населения медицинской помощью" за отчетный период (человек);</t>
  </si>
  <si>
    <t xml:space="preserve">август (56,2)</t>
  </si>
  <si>
    <t xml:space="preserve">C - общее число респондентов, ответивших на вопрос "Оцените, насколько в целом Вы удовлетворены медицинской помощью?" согласно вопроснику "Удовлетворенность населения медицинской помощью" за отчетный период (человек).</t>
  </si>
  <si>
    <t xml:space="preserve">Федеральный
проект «Оптимальная для восстановления здоровья медицинская
реабилитация»</t>
  </si>
  <si>
    <r>
      <rPr>
        <sz val="14"/>
        <color theme="1"/>
        <rFont val="Times New Roman"/>
        <family val="0"/>
        <charset val="1"/>
      </rPr>
      <t xml:space="preserve">1.1. «Увеличено число лиц, получивших </t>
    </r>
    <r>
      <rPr>
        <b val="true"/>
        <u val="single"/>
        <sz val="14"/>
        <color theme="1"/>
        <rFont val="Times New Roman"/>
        <family val="0"/>
        <charset val="1"/>
      </rPr>
      <t xml:space="preserve">медицинскую помощь по медицинской
реабилитации</t>
    </r>
    <r>
      <rPr>
        <sz val="14"/>
        <color theme="1"/>
        <rFont val="Times New Roman"/>
        <family val="0"/>
        <charset val="1"/>
      </rPr>
      <t xml:space="preserve">» </t>
    </r>
  </si>
  <si>
    <t xml:space="preserve">F – число лиц, застрахованных по обязательному медицинскому страхованию, получивших медицинскую помощь по медицинской реабилитации на конец отчетного месяца в отчетном году, чел</t>
  </si>
  <si>
    <t xml:space="preserve">август (2,7)</t>
  </si>
  <si>
    <r>
      <rPr>
        <sz val="14"/>
        <color theme="1"/>
        <rFont val="Times New Roman"/>
        <family val="0"/>
        <charset val="1"/>
      </rPr>
      <t xml:space="preserve">P – число лиц, застрахованных по обязательному медицинскому страхованию, получивших медицинскую помощь по медицинской реабилитации за период, </t>
    </r>
    <r>
      <rPr>
        <b val="true"/>
        <u val="single"/>
        <sz val="14"/>
        <color theme="1"/>
        <rFont val="Times New Roman"/>
        <family val="0"/>
        <charset val="1"/>
      </rPr>
      <t xml:space="preserve">аналогичный отчетному, в базовом году 2024, чел</t>
    </r>
  </si>
  <si>
    <t xml:space="preserve">по году брать</t>
  </si>
  <si>
    <t xml:space="preserve">Федеральный проект «Борьба с онкологическими заболеваниями»</t>
  </si>
  <si>
    <t xml:space="preserve">1.3. Доля лиц, прошедших обследование в соответствии с индивидуальным планом ведения в рамках диспансерного наблюдения, из числа онкологических больных, завершивших лечение</t>
  </si>
  <si>
    <r>
      <rPr>
        <sz val="14"/>
        <color theme="1"/>
        <rFont val="Times New Roman"/>
        <family val="0"/>
        <charset val="1"/>
      </rPr>
      <t xml:space="preserve">B – число пациентов с ЗНО, завершивших лечение, прошедших в течение отчетного периода комплексное посещение с целью диспансерного наблюдения (в рамках третичной профилактики ЗНО), человек (компонент1) </t>
    </r>
    <r>
      <rPr>
        <b val="true"/>
        <u val="single"/>
        <sz val="14"/>
        <color theme="1"/>
        <rFont val="Times New Roman"/>
        <family val="0"/>
        <charset val="1"/>
      </rPr>
      <t xml:space="preserve">(Отчет ОНКО 2025 ПД: УСОИ) </t>
    </r>
  </si>
  <si>
    <t xml:space="preserve">август (46,7)</t>
  </si>
  <si>
    <t xml:space="preserve">предворительный</t>
  </si>
  <si>
    <t xml:space="preserve">C – число пациентов с ЗНО, завершивших лечение, состоящих под диспансерным наблюдением и нуждающихся в комплексном посещении
в целях осуществления диспансерного наблюдения в отчетном периоде, человек (компонент 2)</t>
  </si>
  <si>
    <t xml:space="preserve">Информация за июнь 2026 г. о показателях Федерального проекта «Борьба с гепатитом С и минимизация рисков распространения данного заболевания» в части нашей компетенции</t>
  </si>
  <si>
    <t xml:space="preserve">Плановые годовые значения 2026 г.</t>
  </si>
  <si>
    <t xml:space="preserve">Плановые значения периода (июнь) 2026</t>
  </si>
  <si>
    <t xml:space="preserve">Примечание</t>
  </si>
  <si>
    <t xml:space="preserve">Федеральный проект «Борьба с гепатитом С и минимизация рисков
распространения данного заболевания»</t>
  </si>
  <si>
    <r>
      <rPr>
        <sz val="14"/>
        <color theme="1"/>
        <rFont val="Times New Roman"/>
        <family val="0"/>
        <charset val="1"/>
      </rPr>
      <t xml:space="preserve">1.2. Доля пациентов с хроническим вирусным гепатитом С, данные о которых внесены в Федеральный регистр вирусных гепатитов, обеспеченных лекарственными препаратами, в условиях</t>
    </r>
    <r>
      <rPr>
        <b val="true"/>
        <u val="single"/>
        <sz val="14"/>
        <color theme="1"/>
        <rFont val="Times New Roman"/>
        <family val="0"/>
        <charset val="1"/>
      </rPr>
      <t xml:space="preserve"> дневного стационара </t>
    </r>
    <r>
      <rPr>
        <sz val="14"/>
        <color theme="1"/>
        <rFont val="Times New Roman"/>
        <family val="0"/>
        <charset val="1"/>
      </rPr>
      <t xml:space="preserve">в рамках обязательного медицинского страхования, от общего числа пациентов с хроническим вирусным гепатитом С, состоящих под диспансерным наблюдением</t>
    </r>
  </si>
  <si>
    <r>
      <rPr>
        <sz val="14"/>
        <color theme="1"/>
        <rFont val="Times New Roman"/>
        <family val="0"/>
        <charset val="1"/>
      </rPr>
      <t xml:space="preserve">Числитель:</t>
    </r>
    <r>
      <rPr>
        <b val="true"/>
        <u val="single"/>
        <sz val="14"/>
        <color theme="1"/>
        <rFont val="Times New Roman"/>
        <family val="0"/>
        <charset val="1"/>
      </rPr>
      <t xml:space="preserve"> Клднст</t>
    </r>
    <r>
      <rPr>
        <sz val="14"/>
        <color theme="1"/>
        <rFont val="Times New Roman"/>
        <family val="0"/>
        <charset val="1"/>
      </rPr>
      <t xml:space="preserve">-количество пациентов с хроническим вирусным гепатитом С, данные о которых внесены в ФРВГ, завершивших полный курс лечения противовирусными препаратми прямого действия, в условиях дневного стационара в рамках ОМС, на 31 декабря отчетного года.</t>
    </r>
  </si>
  <si>
    <t xml:space="preserve">август (3)</t>
  </si>
  <si>
    <t xml:space="preserve">выполнен</t>
  </si>
  <si>
    <r>
      <rPr>
        <sz val="14"/>
        <color theme="1"/>
        <rFont val="Times New Roman"/>
        <family val="0"/>
        <charset val="1"/>
      </rPr>
      <t xml:space="preserve">Знаменатель: </t>
    </r>
    <r>
      <rPr>
        <b val="true"/>
        <u val="single"/>
        <sz val="14"/>
        <color theme="1"/>
        <rFont val="Times New Roman"/>
        <family val="0"/>
        <charset val="1"/>
      </rPr>
      <t xml:space="preserve">Кri</t>
    </r>
    <r>
      <rPr>
        <u val="single"/>
        <sz val="14"/>
        <color theme="1"/>
        <rFont val="Times New Roman"/>
        <family val="0"/>
        <charset val="1"/>
      </rPr>
      <t xml:space="preserve"> - количество пациентов с хроническим вирусным гепатитом С, находящихся под диспансерным наблюдением по данным ФРВГ, на 31 декабря года, предшествующего отчетном году, чел</t>
    </r>
    <r>
      <rPr>
        <sz val="14"/>
        <color theme="1"/>
        <rFont val="Times New Roman"/>
        <family val="0"/>
        <charset val="1"/>
      </rPr>
      <t xml:space="preserve">.       </t>
    </r>
    <r>
      <rPr>
        <b val="true"/>
        <u val="single"/>
        <sz val="14"/>
        <color theme="1"/>
        <rFont val="Times New Roman"/>
        <family val="0"/>
        <charset val="1"/>
      </rPr>
      <t xml:space="preserve">Кnew</t>
    </r>
    <r>
      <rPr>
        <sz val="14"/>
        <color theme="1"/>
        <rFont val="Times New Roman"/>
        <family val="0"/>
        <charset val="1"/>
      </rPr>
      <t xml:space="preserve">- количество пациентов с хроническим вирусным гепатитом С, взятых под диспансерное наблюдение в отчетном году по данным ФРВГ, на 31 декабря отчетного года, чел.</t>
    </r>
  </si>
  <si>
    <t xml:space="preserve">2</t>
  </si>
  <si>
    <t xml:space="preserve">Мероприятия (результаты) регионального проекта</t>
  </si>
  <si>
    <t xml:space="preserve">1.2. Пациенты с хроническим вирусным гепатитом С в условиях дневного стационара обеспечены послным курсом противовирусной терапии</t>
  </si>
  <si>
    <t xml:space="preserve">Сведения о пациентах с хроническим вирусным гепатитом С в условиях дневного стациона, которые обеспечены полным курсом противовирусной терапии (чел.) </t>
  </si>
  <si>
    <t xml:space="preserve">752 чел.</t>
  </si>
  <si>
    <t xml:space="preserve">1.4. "Охват скринингом на наличие антител к вирусному гепатиту С у граждан в возрасте 25 лет и старше"</t>
  </si>
  <si>
    <t xml:space="preserve">N-число лиц, в возрасте 25 лет и старше, которым в отчетном периоде проведены скрининговые исследования для определения суммарных антител к вирусу гепатита С, на последний календарный день отчетного месяца, человек</t>
  </si>
  <si>
    <t xml:space="preserve">август (5)</t>
  </si>
  <si>
    <t xml:space="preserve">Ns- среднегодовая численость населения, в возрасте 25 лет и старше, по данным Росстата, на 31 декабря отчетного года, чел. ( застрахованные лица по данным 8 формы на 01.01.2026)</t>
  </si>
  <si>
    <t xml:space="preserve">1.5. Проведены скрининговые исследования на антитела гепатиту С граждан в возрасте 25 лет и старше один раз в 10 лет путем определения суммарных антител к вирусу гепатита С</t>
  </si>
  <si>
    <r>
      <rPr>
        <sz val="14"/>
        <color theme="1"/>
        <rFont val="Times New Roman"/>
        <family val="0"/>
        <charset val="1"/>
      </rPr>
      <t xml:space="preserve">Скрининговые исследования на антитела к гепатиту С (определение суммарных антител классов М и G к вирусу гепатита С в крови) в рамках проведения </t>
    </r>
    <r>
      <rPr>
        <u val="single"/>
        <sz val="14"/>
        <color theme="1"/>
        <rFont val="Times New Roman"/>
        <family val="0"/>
        <charset val="1"/>
      </rPr>
      <t xml:space="preserve">профилактического медицинского осмотра</t>
    </r>
    <r>
      <rPr>
        <sz val="14"/>
        <color theme="1"/>
        <rFont val="Times New Roman"/>
        <family val="0"/>
        <charset val="1"/>
      </rPr>
      <t xml:space="preserve"> </t>
    </r>
    <r>
      <rPr>
        <b val="true"/>
        <sz val="14"/>
        <color theme="1"/>
        <rFont val="Times New Roman"/>
        <family val="0"/>
        <charset val="1"/>
      </rPr>
      <t xml:space="preserve">(из письма Минздрава)</t>
    </r>
  </si>
  <si>
    <t xml:space="preserve">не выполнен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</si>
</sst>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"/>
    <numFmt numFmtId="166" formatCode="###,###,###,##0"/>
    <numFmt numFmtId="167" formatCode="#,##0"/>
    <numFmt numFmtId="168" formatCode="0.00"/>
    <numFmt numFmtId="169" formatCode="0"/>
    <numFmt numFmtId="170" formatCode="@"/>
  </numFmts>
  <fonts count="18">
    <font>
      <sz val="11"/>
      <color theme="1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u val="single"/>
      <sz val="14"/>
      <color theme="1"/>
      <name val="Times New Roman"/>
      <family val="0"/>
      <charset val="1"/>
    </font>
    <font>
      <b val="true"/>
      <sz val="14"/>
      <color theme="1" tint="0.0499"/>
      <name val="Times New Roman"/>
      <family val="0"/>
      <charset val="1"/>
    </font>
    <font>
      <b val="true"/>
      <sz val="9"/>
      <color theme="1" tint="0.0499"/>
      <name val="Times New Roman"/>
      <family val="0"/>
      <charset val="1"/>
    </font>
    <font>
      <b val="true"/>
      <sz val="9"/>
      <color theme="1"/>
      <name val="Times New Roman"/>
      <family val="0"/>
      <charset val="1"/>
    </font>
    <font>
      <sz val="14"/>
      <color theme="1"/>
      <name val="Times New Roman"/>
      <family val="0"/>
      <charset val="1"/>
    </font>
    <font>
      <sz val="14"/>
      <color theme="1" tint="0.0499"/>
      <name val="Times New Roman"/>
      <family val="0"/>
      <charset val="1"/>
    </font>
    <font>
      <u val="single"/>
      <sz val="14"/>
      <color theme="1"/>
      <name val="Times New Roman"/>
      <family val="0"/>
      <charset val="1"/>
    </font>
    <font>
      <sz val="9"/>
      <color rgb="FFFF0000"/>
      <name val="Times New Roman"/>
      <family val="0"/>
      <charset val="1"/>
    </font>
    <font>
      <b val="true"/>
      <sz val="9"/>
      <color rgb="FFFF0000"/>
      <name val="Times New Roman"/>
      <family val="0"/>
      <charset val="1"/>
    </font>
    <font>
      <sz val="10"/>
      <name val="Arial"/>
      <family val="2"/>
    </font>
    <font>
      <sz val="9"/>
      <color rgb="FF000000"/>
      <name val="Tahoma"/>
      <family val="0"/>
      <charset val="1"/>
    </font>
    <font>
      <sz val="14"/>
      <color rgb="FF000000"/>
      <name val="Times New Roman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3999"/>
        <bgColor rgb="FFE6B9B8"/>
      </patternFill>
    </fill>
    <fill>
      <patternFill patternType="solid">
        <fgColor theme="0"/>
        <bgColor rgb="FFFFFFCC"/>
      </patternFill>
    </fill>
    <fill>
      <patternFill patternType="solid">
        <fgColor rgb="FF00B050"/>
        <bgColor rgb="FF008080"/>
      </patternFill>
    </fill>
    <fill>
      <patternFill patternType="solid">
        <fgColor theme="5" tint="0.5999"/>
        <bgColor rgb="FFFAC090"/>
      </patternFill>
    </fill>
    <fill>
      <patternFill patternType="solid">
        <fgColor theme="4" tint="0.7999"/>
        <bgColor rgb="FFCCFFFF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3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3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3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6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3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FAC09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D0D0D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6B9B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B05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3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0" ySplit="3" topLeftCell="A4" activePane="bottomLeft" state="frozen"/>
      <selection pane="topLeft" activeCell="A1" activeCellId="0" sqref="A1"/>
      <selection pane="bottomLeft" activeCell="C15" activeCellId="0" sqref="C15"/>
    </sheetView>
  </sheetViews>
  <sheetFormatPr defaultColWidth="8.23046875" defaultRowHeight="12" customHeight="false" zeroHeight="false" outlineLevelRow="0" outlineLevelCol="0"/>
  <cols>
    <col collapsed="false" customWidth="true" hidden="false" outlineLevel="0" max="1" min="1" style="1" width="6.3"/>
    <col collapsed="false" customWidth="true" hidden="false" outlineLevel="0" max="2" min="2" style="1" width="21.86"/>
    <col collapsed="false" customWidth="true" hidden="false" outlineLevel="0" max="3" min="3" style="1" width="36.13"/>
    <col collapsed="false" customWidth="true" hidden="false" outlineLevel="0" max="4" min="4" style="1" width="64.16"/>
    <col collapsed="false" customWidth="true" hidden="false" outlineLevel="0" max="5" min="5" style="1" width="14.14"/>
    <col collapsed="false" customWidth="true" hidden="false" outlineLevel="0" max="6" min="6" style="1" width="17.23"/>
    <col collapsed="false" customWidth="true" hidden="false" outlineLevel="0" max="7" min="7" style="1" width="17.74"/>
    <col collapsed="false" customWidth="true" hidden="false" outlineLevel="0" max="8" min="8" style="1" width="15.17"/>
    <col collapsed="false" customWidth="true" hidden="false" outlineLevel="0" max="9" min="9" style="1" width="17.23"/>
    <col collapsed="false" customWidth="true" hidden="false" outlineLevel="0" max="10" min="10" style="1" width="15.69"/>
    <col collapsed="false" customWidth="true" hidden="true" outlineLevel="0" max="11" min="11" style="1" width="8.87"/>
    <col collapsed="false" customWidth="true" hidden="true" outlineLevel="0" max="12" min="12" style="1" width="16.46"/>
    <col collapsed="false" customWidth="true" hidden="true" outlineLevel="0" max="13" min="13" style="1" width="27.39"/>
    <col collapsed="false" customWidth="true" hidden="true" outlineLevel="0" max="14" min="14" style="1" width="10.16"/>
    <col collapsed="false" customWidth="true" hidden="false" outlineLevel="0" max="15" min="15" style="1" width="18.26"/>
    <col collapsed="false" customWidth="false" hidden="false" outlineLevel="0" max="16384" min="16" style="1" width="8.23"/>
  </cols>
  <sheetData>
    <row r="1" customFormat="false" ht="4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40.5" hidden="false" customHeight="tru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/>
      <c r="H2" s="4" t="s">
        <v>7</v>
      </c>
      <c r="I2" s="4" t="s">
        <v>8</v>
      </c>
      <c r="J2" s="6" t="s">
        <v>9</v>
      </c>
    </row>
    <row r="3" customFormat="false" ht="29.25" hidden="false" customHeight="true" outlineLevel="0" collapsed="false">
      <c r="A3" s="3"/>
      <c r="B3" s="4"/>
      <c r="C3" s="4"/>
      <c r="D3" s="4"/>
      <c r="E3" s="4"/>
      <c r="F3" s="7" t="s">
        <v>10</v>
      </c>
      <c r="G3" s="7" t="s">
        <v>11</v>
      </c>
      <c r="H3" s="4"/>
      <c r="I3" s="4"/>
      <c r="J3" s="6"/>
      <c r="K3" s="8" t="s">
        <v>12</v>
      </c>
      <c r="L3" s="9" t="s">
        <v>13</v>
      </c>
    </row>
    <row r="4" customFormat="false" ht="122.8" hidden="false" customHeight="true" outlineLevel="0" collapsed="false">
      <c r="A4" s="10" t="n">
        <v>1</v>
      </c>
      <c r="B4" s="11" t="s">
        <v>14</v>
      </c>
      <c r="C4" s="11" t="s">
        <v>15</v>
      </c>
      <c r="D4" s="12" t="s">
        <v>16</v>
      </c>
      <c r="E4" s="13" t="n">
        <v>57</v>
      </c>
      <c r="F4" s="13" t="n">
        <v>28.5</v>
      </c>
      <c r="G4" s="14" t="s">
        <v>17</v>
      </c>
      <c r="H4" s="15" t="n">
        <f aca="false">J4/J5*100</f>
        <v>25.8476314517538</v>
      </c>
      <c r="I4" s="15" t="n">
        <f aca="false">H4-F4</f>
        <v>-2.65236854824625</v>
      </c>
      <c r="J4" s="16" t="n">
        <v>190915</v>
      </c>
      <c r="K4" s="17" t="e">
        <f aca="false">#REF!/L5*100</f>
        <v>#REF!</v>
      </c>
      <c r="L4" s="18" t="s">
        <v>18</v>
      </c>
      <c r="N4" s="19" t="s">
        <v>19</v>
      </c>
    </row>
    <row r="5" customFormat="false" ht="96" hidden="false" customHeight="true" outlineLevel="0" collapsed="false">
      <c r="A5" s="10"/>
      <c r="B5" s="11"/>
      <c r="C5" s="11"/>
      <c r="D5" s="20" t="s">
        <v>20</v>
      </c>
      <c r="E5" s="13"/>
      <c r="F5" s="13"/>
      <c r="G5" s="14"/>
      <c r="H5" s="15"/>
      <c r="I5" s="15"/>
      <c r="J5" s="21" t="n">
        <v>738617</v>
      </c>
      <c r="K5" s="17"/>
      <c r="L5" s="22" t="n">
        <v>752909</v>
      </c>
      <c r="N5" s="19"/>
    </row>
    <row r="6" customFormat="false" ht="18.75" hidden="false" customHeight="true" outlineLevel="0" collapsed="false">
      <c r="A6" s="23" t="n">
        <v>2</v>
      </c>
      <c r="B6" s="24" t="s">
        <v>21</v>
      </c>
      <c r="C6" s="11" t="s">
        <v>22</v>
      </c>
      <c r="D6" s="12" t="s">
        <v>23</v>
      </c>
      <c r="E6" s="25" t="n">
        <v>14.3</v>
      </c>
      <c r="F6" s="25" t="n">
        <v>14.3</v>
      </c>
      <c r="G6" s="11" t="s">
        <v>17</v>
      </c>
      <c r="H6" s="26" t="n">
        <f aca="false">J6/J8*100</f>
        <v>16.5205091937765</v>
      </c>
      <c r="I6" s="27" t="n">
        <f aca="false">H6-F6</f>
        <v>2.22050919377652</v>
      </c>
      <c r="J6" s="28" t="n">
        <v>584</v>
      </c>
      <c r="K6" s="29" t="n">
        <f aca="false">L7/L8*100</f>
        <v>5.14440433212996</v>
      </c>
      <c r="L6" s="30" t="s">
        <v>24</v>
      </c>
      <c r="M6" s="31" t="s">
        <v>25</v>
      </c>
      <c r="N6" s="32"/>
    </row>
    <row r="7" customFormat="false" ht="58.5" hidden="false" customHeight="true" outlineLevel="0" collapsed="false">
      <c r="A7" s="23"/>
      <c r="B7" s="24"/>
      <c r="C7" s="11"/>
      <c r="D7" s="12"/>
      <c r="E7" s="25"/>
      <c r="F7" s="25"/>
      <c r="G7" s="11"/>
      <c r="H7" s="26"/>
      <c r="I7" s="27"/>
      <c r="J7" s="28"/>
      <c r="K7" s="29"/>
      <c r="L7" s="33" t="n">
        <v>57</v>
      </c>
      <c r="M7" s="31"/>
      <c r="N7" s="32"/>
    </row>
    <row r="8" customFormat="false" ht="81" hidden="false" customHeight="true" outlineLevel="0" collapsed="false">
      <c r="A8" s="23"/>
      <c r="B8" s="24"/>
      <c r="C8" s="11"/>
      <c r="D8" s="20" t="s">
        <v>26</v>
      </c>
      <c r="E8" s="25"/>
      <c r="F8" s="25"/>
      <c r="G8" s="11"/>
      <c r="H8" s="26"/>
      <c r="I8" s="27"/>
      <c r="J8" s="21" t="n">
        <v>3535</v>
      </c>
      <c r="K8" s="29"/>
      <c r="L8" s="34" t="n">
        <v>1108</v>
      </c>
      <c r="N8" s="32"/>
    </row>
    <row r="9" customFormat="false" ht="21.75" hidden="false" customHeight="true" outlineLevel="0" collapsed="false">
      <c r="A9" s="23" t="n">
        <v>3</v>
      </c>
      <c r="B9" s="24" t="s">
        <v>27</v>
      </c>
      <c r="C9" s="11" t="s">
        <v>28</v>
      </c>
      <c r="D9" s="12" t="s">
        <v>29</v>
      </c>
      <c r="E9" s="35" t="n">
        <v>2.7</v>
      </c>
      <c r="F9" s="35" t="n">
        <v>2.4</v>
      </c>
      <c r="G9" s="35" t="s">
        <v>17</v>
      </c>
      <c r="H9" s="26" t="n">
        <f aca="false">J9/J11*100</f>
        <v>1.01738024586689</v>
      </c>
      <c r="I9" s="26" t="n">
        <f aca="false">H9-F9</f>
        <v>-1.38261975413311</v>
      </c>
      <c r="J9" s="28" t="n">
        <v>24</v>
      </c>
      <c r="K9" s="36" t="n">
        <f aca="false">L10/L11*100</f>
        <v>0.427611484422724</v>
      </c>
      <c r="L9" s="30" t="s">
        <v>30</v>
      </c>
      <c r="N9" s="32"/>
    </row>
    <row r="10" customFormat="false" ht="59.25" hidden="false" customHeight="true" outlineLevel="0" collapsed="false">
      <c r="A10" s="23"/>
      <c r="B10" s="24"/>
      <c r="C10" s="11"/>
      <c r="D10" s="12"/>
      <c r="E10" s="35"/>
      <c r="F10" s="35"/>
      <c r="G10" s="35"/>
      <c r="H10" s="26"/>
      <c r="I10" s="26"/>
      <c r="J10" s="28"/>
      <c r="K10" s="36"/>
      <c r="L10" s="34" t="n">
        <v>14</v>
      </c>
      <c r="N10" s="32"/>
    </row>
    <row r="11" customFormat="false" ht="69.75" hidden="false" customHeight="true" outlineLevel="0" collapsed="false">
      <c r="A11" s="23"/>
      <c r="B11" s="24"/>
      <c r="C11" s="11"/>
      <c r="D11" s="20" t="s">
        <v>31</v>
      </c>
      <c r="E11" s="35"/>
      <c r="F11" s="35"/>
      <c r="G11" s="35"/>
      <c r="H11" s="26"/>
      <c r="I11" s="26"/>
      <c r="J11" s="21" t="n">
        <f aca="false">2340+19</f>
        <v>2359</v>
      </c>
      <c r="K11" s="36"/>
      <c r="L11" s="34" t="n">
        <f aca="false">3246+27+1</f>
        <v>3274</v>
      </c>
      <c r="N11" s="32"/>
    </row>
    <row r="12" customFormat="false" ht="87.25" hidden="false" customHeight="true" outlineLevel="0" collapsed="false">
      <c r="A12" s="10" t="n">
        <v>4</v>
      </c>
      <c r="B12" s="11" t="s">
        <v>32</v>
      </c>
      <c r="C12" s="11" t="s">
        <v>33</v>
      </c>
      <c r="D12" s="12" t="s">
        <v>34</v>
      </c>
      <c r="E12" s="25" t="n">
        <v>19.6</v>
      </c>
      <c r="F12" s="25" t="n">
        <v>9.8</v>
      </c>
      <c r="G12" s="25" t="s">
        <v>17</v>
      </c>
      <c r="H12" s="37" t="n">
        <f aca="false">J12/J13*100</f>
        <v>9.61681283084459</v>
      </c>
      <c r="I12" s="15" t="n">
        <f aca="false">H12-F12</f>
        <v>-0.18318716915541</v>
      </c>
      <c r="J12" s="38" t="n">
        <v>6086</v>
      </c>
    </row>
    <row r="13" customFormat="false" ht="64.25" hidden="false" customHeight="false" outlineLevel="0" collapsed="false">
      <c r="A13" s="10"/>
      <c r="B13" s="11"/>
      <c r="C13" s="11"/>
      <c r="D13" s="20" t="s">
        <v>35</v>
      </c>
      <c r="E13" s="25"/>
      <c r="F13" s="25"/>
      <c r="G13" s="25"/>
      <c r="H13" s="37"/>
      <c r="I13" s="15"/>
      <c r="J13" s="21" t="n">
        <v>63285</v>
      </c>
    </row>
  </sheetData>
  <autoFilter ref="A3:O11"/>
  <mergeCells count="53">
    <mergeCell ref="A1:J1"/>
    <mergeCell ref="A2:A3"/>
    <mergeCell ref="B2:B3"/>
    <mergeCell ref="C2:C3"/>
    <mergeCell ref="D2:D3"/>
    <mergeCell ref="E2:E3"/>
    <mergeCell ref="F2:G2"/>
    <mergeCell ref="H2:H3"/>
    <mergeCell ref="I2:I3"/>
    <mergeCell ref="J2:J3"/>
    <mergeCell ref="A4:A5"/>
    <mergeCell ref="B4:B5"/>
    <mergeCell ref="C4:C5"/>
    <mergeCell ref="E4:E5"/>
    <mergeCell ref="F4:F5"/>
    <mergeCell ref="G4:G5"/>
    <mergeCell ref="H4:H5"/>
    <mergeCell ref="I4:I5"/>
    <mergeCell ref="K4:K5"/>
    <mergeCell ref="N4:N5"/>
    <mergeCell ref="A6:A8"/>
    <mergeCell ref="B6:B8"/>
    <mergeCell ref="C6:C8"/>
    <mergeCell ref="D6:D7"/>
    <mergeCell ref="E6:E8"/>
    <mergeCell ref="F6:F8"/>
    <mergeCell ref="G6:G8"/>
    <mergeCell ref="H6:H8"/>
    <mergeCell ref="I6:I8"/>
    <mergeCell ref="J6:J7"/>
    <mergeCell ref="K6:K8"/>
    <mergeCell ref="M6:M7"/>
    <mergeCell ref="N6:N8"/>
    <mergeCell ref="A9:A11"/>
    <mergeCell ref="B9:B11"/>
    <mergeCell ref="C9:C11"/>
    <mergeCell ref="D9:D10"/>
    <mergeCell ref="E9:E11"/>
    <mergeCell ref="F9:F11"/>
    <mergeCell ref="G9:G11"/>
    <mergeCell ref="H9:H11"/>
    <mergeCell ref="I9:I11"/>
    <mergeCell ref="J9:J10"/>
    <mergeCell ref="K9:K11"/>
    <mergeCell ref="N9:N11"/>
    <mergeCell ref="A12:A13"/>
    <mergeCell ref="B12:B13"/>
    <mergeCell ref="C12:C13"/>
    <mergeCell ref="E12:E13"/>
    <mergeCell ref="F12:F13"/>
    <mergeCell ref="G12:G13"/>
    <mergeCell ref="H12:H13"/>
    <mergeCell ref="I12:I1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pane xSplit="0" ySplit="3" topLeftCell="A4" activePane="bottomLeft" state="frozen"/>
      <selection pane="topLeft" activeCell="A1" activeCellId="0" sqref="A1"/>
      <selection pane="bottomLeft" activeCell="B21" activeCellId="0" sqref="B21"/>
    </sheetView>
  </sheetViews>
  <sheetFormatPr defaultColWidth="8.23046875" defaultRowHeight="12" customHeight="false" zeroHeight="false" outlineLevelRow="0" outlineLevelCol="0"/>
  <cols>
    <col collapsed="false" customWidth="true" hidden="false" outlineLevel="0" max="1" min="1" style="1" width="6.3"/>
    <col collapsed="false" customWidth="true" hidden="false" outlineLevel="0" max="2" min="2" style="1" width="21.86"/>
    <col collapsed="false" customWidth="true" hidden="false" outlineLevel="0" max="3" min="3" style="1" width="34.2"/>
    <col collapsed="false" customWidth="true" hidden="false" outlineLevel="0" max="4" min="4" style="1" width="76.76"/>
    <col collapsed="false" customWidth="true" hidden="false" outlineLevel="0" max="5" min="5" style="1" width="14.02"/>
    <col collapsed="false" customWidth="true" hidden="false" outlineLevel="0" max="7" min="6" style="1" width="16.46"/>
    <col collapsed="false" customWidth="true" hidden="false" outlineLevel="0" max="8" min="8" style="1" width="18.9"/>
    <col collapsed="false" customWidth="true" hidden="false" outlineLevel="0" max="9" min="9" style="1" width="19.29"/>
    <col collapsed="false" customWidth="true" hidden="false" outlineLevel="0" max="10" min="10" style="1" width="27.77"/>
    <col collapsed="false" customWidth="true" hidden="true" outlineLevel="0" max="11" min="11" style="1" width="8.87"/>
    <col collapsed="false" customWidth="true" hidden="true" outlineLevel="0" max="12" min="12" style="1" width="16.46"/>
    <col collapsed="false" customWidth="true" hidden="true" outlineLevel="0" max="13" min="13" style="1" width="27.39"/>
    <col collapsed="false" customWidth="true" hidden="false" outlineLevel="0" max="14" min="14" style="1" width="18.26"/>
    <col collapsed="false" customWidth="false" hidden="false" outlineLevel="0" max="16384" min="15" style="1" width="8.23"/>
  </cols>
  <sheetData>
    <row r="1" customFormat="false" ht="48" hidden="false" customHeight="tru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49.5" hidden="false" customHeight="tru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37</v>
      </c>
      <c r="G2" s="5"/>
      <c r="H2" s="4" t="s">
        <v>7</v>
      </c>
      <c r="I2" s="4" t="s">
        <v>8</v>
      </c>
      <c r="J2" s="6" t="s">
        <v>9</v>
      </c>
    </row>
    <row r="3" customFormat="false" ht="24.75" hidden="false" customHeight="true" outlineLevel="0" collapsed="false">
      <c r="A3" s="3"/>
      <c r="B3" s="4"/>
      <c r="C3" s="4"/>
      <c r="D3" s="4"/>
      <c r="E3" s="4"/>
      <c r="F3" s="7" t="s">
        <v>10</v>
      </c>
      <c r="G3" s="7" t="s">
        <v>11</v>
      </c>
      <c r="H3" s="4"/>
      <c r="I3" s="4"/>
      <c r="J3" s="6"/>
      <c r="K3" s="8" t="s">
        <v>12</v>
      </c>
      <c r="L3" s="9" t="s">
        <v>13</v>
      </c>
    </row>
    <row r="4" customFormat="false" ht="69" hidden="false" customHeight="true" outlineLevel="0" collapsed="false">
      <c r="A4" s="10" t="n">
        <v>1</v>
      </c>
      <c r="B4" s="11" t="s">
        <v>38</v>
      </c>
      <c r="C4" s="11" t="s">
        <v>39</v>
      </c>
      <c r="D4" s="12" t="s">
        <v>40</v>
      </c>
      <c r="E4" s="35" t="n">
        <v>35</v>
      </c>
      <c r="F4" s="35" t="n">
        <v>15</v>
      </c>
      <c r="G4" s="25" t="s">
        <v>17</v>
      </c>
      <c r="H4" s="37" t="n">
        <f aca="false">J4/J5*100</f>
        <v>20.2316573909113</v>
      </c>
      <c r="I4" s="15" t="n">
        <f aca="false">H4-F4</f>
        <v>5.23165739091134</v>
      </c>
      <c r="J4" s="28" t="n">
        <v>115491</v>
      </c>
      <c r="K4" s="39" t="e">
        <f aca="false">#REF!/L5*100</f>
        <v>#REF!</v>
      </c>
      <c r="L4" s="40" t="s">
        <v>41</v>
      </c>
    </row>
    <row r="5" customFormat="false" ht="75" hidden="false" customHeight="true" outlineLevel="0" collapsed="false">
      <c r="A5" s="10"/>
      <c r="B5" s="11"/>
      <c r="C5" s="11"/>
      <c r="D5" s="20" t="s">
        <v>42</v>
      </c>
      <c r="E5" s="35"/>
      <c r="F5" s="35"/>
      <c r="G5" s="25"/>
      <c r="H5" s="37"/>
      <c r="I5" s="15"/>
      <c r="J5" s="21" t="n">
        <v>570843</v>
      </c>
      <c r="K5" s="39"/>
      <c r="L5" s="41" t="n">
        <v>605603</v>
      </c>
    </row>
    <row r="6" s="45" customFormat="true" ht="15.75" hidden="false" customHeight="true" outlineLevel="0" collapsed="false">
      <c r="A6" s="10" t="n">
        <v>2</v>
      </c>
      <c r="B6" s="11" t="s">
        <v>27</v>
      </c>
      <c r="C6" s="11" t="s">
        <v>43</v>
      </c>
      <c r="D6" s="12" t="s">
        <v>44</v>
      </c>
      <c r="E6" s="42" t="n">
        <v>6.5</v>
      </c>
      <c r="F6" s="42" t="n">
        <v>6.5</v>
      </c>
      <c r="G6" s="42" t="s">
        <v>17</v>
      </c>
      <c r="H6" s="37" t="n">
        <f aca="false">J6/J8*100</f>
        <v>5.04587155963303</v>
      </c>
      <c r="I6" s="43" t="n">
        <f aca="false">H6-F6</f>
        <v>-1.45412844036697</v>
      </c>
      <c r="J6" s="28" t="n">
        <v>55</v>
      </c>
      <c r="K6" s="36" t="n">
        <f aca="false">L7/L8*100</f>
        <v>16.3123552936224</v>
      </c>
      <c r="L6" s="44" t="s">
        <v>45</v>
      </c>
      <c r="M6" s="31" t="s">
        <v>25</v>
      </c>
    </row>
    <row r="7" customFormat="false" ht="58.5" hidden="false" customHeight="true" outlineLevel="0" collapsed="false">
      <c r="A7" s="10"/>
      <c r="B7" s="11"/>
      <c r="C7" s="11"/>
      <c r="D7" s="12"/>
      <c r="E7" s="42"/>
      <c r="F7" s="42"/>
      <c r="G7" s="42"/>
      <c r="H7" s="37"/>
      <c r="I7" s="43"/>
      <c r="J7" s="28"/>
      <c r="K7" s="36"/>
      <c r="L7" s="33" t="n">
        <v>775</v>
      </c>
      <c r="M7" s="31"/>
    </row>
    <row r="8" customFormat="false" ht="77.25" hidden="false" customHeight="true" outlineLevel="0" collapsed="false">
      <c r="A8" s="10"/>
      <c r="B8" s="11"/>
      <c r="C8" s="11"/>
      <c r="D8" s="20" t="s">
        <v>46</v>
      </c>
      <c r="E8" s="42"/>
      <c r="F8" s="42"/>
      <c r="G8" s="42"/>
      <c r="H8" s="37"/>
      <c r="I8" s="43"/>
      <c r="J8" s="21" t="n">
        <v>1090</v>
      </c>
      <c r="K8" s="36"/>
      <c r="L8" s="34" t="n">
        <v>4751</v>
      </c>
    </row>
    <row r="9" customFormat="false" ht="18.75" hidden="false" customHeight="true" outlineLevel="0" collapsed="false">
      <c r="A9" s="46" t="n">
        <v>3</v>
      </c>
      <c r="B9" s="11" t="s">
        <v>47</v>
      </c>
      <c r="C9" s="11" t="s">
        <v>48</v>
      </c>
      <c r="D9" s="47" t="s">
        <v>49</v>
      </c>
      <c r="E9" s="48" t="n">
        <v>57.2</v>
      </c>
      <c r="F9" s="42" t="s">
        <v>17</v>
      </c>
      <c r="G9" s="42" t="n">
        <v>55.2</v>
      </c>
      <c r="H9" s="26" t="n">
        <f aca="false">J9/J11*100</f>
        <v>58.4158415841584</v>
      </c>
      <c r="I9" s="26" t="n">
        <f aca="false">H9-G9</f>
        <v>3.21584158415841</v>
      </c>
      <c r="J9" s="49" t="n">
        <v>354</v>
      </c>
      <c r="K9" s="50" t="n">
        <f aca="false">L10/L11*100</f>
        <v>56.4356435643564</v>
      </c>
      <c r="L9" s="51" t="s">
        <v>50</v>
      </c>
      <c r="M9" s="52"/>
    </row>
    <row r="10" customFormat="false" ht="76.5" hidden="false" customHeight="true" outlineLevel="0" collapsed="false">
      <c r="A10" s="46"/>
      <c r="B10" s="11"/>
      <c r="C10" s="11"/>
      <c r="D10" s="47"/>
      <c r="E10" s="48"/>
      <c r="F10" s="42"/>
      <c r="G10" s="42"/>
      <c r="H10" s="26"/>
      <c r="I10" s="26"/>
      <c r="J10" s="49"/>
      <c r="K10" s="50"/>
      <c r="L10" s="53" t="n">
        <v>342</v>
      </c>
      <c r="M10" s="52"/>
    </row>
    <row r="11" customFormat="false" ht="60.75" hidden="false" customHeight="true" outlineLevel="0" collapsed="false">
      <c r="A11" s="46"/>
      <c r="B11" s="11"/>
      <c r="C11" s="11"/>
      <c r="D11" s="54" t="s">
        <v>51</v>
      </c>
      <c r="E11" s="48"/>
      <c r="F11" s="42"/>
      <c r="G11" s="42"/>
      <c r="H11" s="26"/>
      <c r="I11" s="26"/>
      <c r="J11" s="55" t="n">
        <v>606</v>
      </c>
      <c r="K11" s="50"/>
      <c r="L11" s="56" t="n">
        <v>606</v>
      </c>
      <c r="M11" s="52"/>
    </row>
    <row r="12" customFormat="false" ht="15" hidden="false" customHeight="true" outlineLevel="0" collapsed="false">
      <c r="A12" s="10" t="n">
        <v>4</v>
      </c>
      <c r="B12" s="11" t="s">
        <v>52</v>
      </c>
      <c r="C12" s="11" t="s">
        <v>53</v>
      </c>
      <c r="D12" s="12" t="s">
        <v>54</v>
      </c>
      <c r="E12" s="35" t="n">
        <v>8.2</v>
      </c>
      <c r="F12" s="35" t="n">
        <v>3.7</v>
      </c>
      <c r="G12" s="35" t="s">
        <v>17</v>
      </c>
      <c r="H12" s="26" t="n">
        <f aca="false">(J12-J14)/J14*100</f>
        <v>21.7483363581367</v>
      </c>
      <c r="I12" s="37" t="n">
        <f aca="false">H12-F12</f>
        <v>18.0483363581367</v>
      </c>
      <c r="J12" s="28" t="n">
        <f aca="false">2503+3217+2330</f>
        <v>8050</v>
      </c>
      <c r="K12" s="57" t="n">
        <f aca="false">(L13-L14)/L14*100</f>
        <v>3.29535299374441</v>
      </c>
      <c r="L12" s="18" t="s">
        <v>55</v>
      </c>
      <c r="N12" s="58"/>
    </row>
    <row r="13" customFormat="false" ht="62.25" hidden="false" customHeight="true" outlineLevel="0" collapsed="false">
      <c r="A13" s="10"/>
      <c r="B13" s="11"/>
      <c r="C13" s="11"/>
      <c r="D13" s="12"/>
      <c r="E13" s="35"/>
      <c r="F13" s="35"/>
      <c r="G13" s="35"/>
      <c r="H13" s="26"/>
      <c r="I13" s="37"/>
      <c r="J13" s="28"/>
      <c r="K13" s="57"/>
      <c r="L13" s="59" t="n">
        <f aca="false">3169+3482+2596</f>
        <v>9247</v>
      </c>
      <c r="N13" s="58"/>
    </row>
    <row r="14" customFormat="false" ht="72.75" hidden="false" customHeight="true" outlineLevel="0" collapsed="false">
      <c r="A14" s="10"/>
      <c r="B14" s="11"/>
      <c r="C14" s="11"/>
      <c r="D14" s="54" t="s">
        <v>56</v>
      </c>
      <c r="E14" s="35"/>
      <c r="F14" s="35"/>
      <c r="G14" s="35"/>
      <c r="H14" s="26"/>
      <c r="I14" s="37"/>
      <c r="J14" s="21" t="n">
        <f aca="false">2313+2006+2293</f>
        <v>6612</v>
      </c>
      <c r="K14" s="57"/>
      <c r="L14" s="60" t="n">
        <f aca="false">3000+2834+3118</f>
        <v>8952</v>
      </c>
      <c r="M14" s="1" t="s">
        <v>57</v>
      </c>
      <c r="N14" s="58"/>
    </row>
    <row r="15" s="45" customFormat="true" ht="18" hidden="false" customHeight="true" outlineLevel="0" collapsed="false">
      <c r="A15" s="10" t="n">
        <v>5</v>
      </c>
      <c r="B15" s="11" t="s">
        <v>58</v>
      </c>
      <c r="C15" s="11" t="s">
        <v>59</v>
      </c>
      <c r="D15" s="12" t="s">
        <v>60</v>
      </c>
      <c r="E15" s="35" t="n">
        <v>73</v>
      </c>
      <c r="F15" s="25" t="s">
        <v>17</v>
      </c>
      <c r="G15" s="35" t="n">
        <v>41.2</v>
      </c>
      <c r="H15" s="26" t="n">
        <f aca="false">J15/J17*100</f>
        <v>44.9459113644295</v>
      </c>
      <c r="I15" s="26" t="n">
        <f aca="false">H15-G15</f>
        <v>3.74591136442945</v>
      </c>
      <c r="J15" s="61" t="n">
        <v>19320</v>
      </c>
      <c r="K15" s="62" t="n">
        <f aca="false">L16/L17*100</f>
        <v>50.2281565983925</v>
      </c>
      <c r="L15" s="18" t="s">
        <v>61</v>
      </c>
      <c r="M15" s="63" t="s">
        <v>62</v>
      </c>
      <c r="N15" s="63"/>
    </row>
    <row r="16" s="45" customFormat="true" ht="78.75" hidden="false" customHeight="true" outlineLevel="0" collapsed="false">
      <c r="A16" s="10"/>
      <c r="B16" s="11"/>
      <c r="C16" s="11"/>
      <c r="D16" s="12"/>
      <c r="E16" s="35"/>
      <c r="F16" s="25"/>
      <c r="G16" s="35"/>
      <c r="H16" s="26"/>
      <c r="I16" s="26"/>
      <c r="J16" s="61"/>
      <c r="K16" s="62"/>
      <c r="L16" s="64" t="n">
        <v>19373</v>
      </c>
      <c r="M16" s="63"/>
      <c r="N16" s="63"/>
    </row>
    <row r="17" s="45" customFormat="true" ht="84.75" hidden="false" customHeight="true" outlineLevel="0" collapsed="false">
      <c r="A17" s="10"/>
      <c r="B17" s="11"/>
      <c r="C17" s="11"/>
      <c r="D17" s="20" t="s">
        <v>63</v>
      </c>
      <c r="E17" s="35"/>
      <c r="F17" s="25"/>
      <c r="G17" s="35"/>
      <c r="H17" s="26"/>
      <c r="I17" s="26"/>
      <c r="J17" s="65" t="n">
        <v>42985</v>
      </c>
      <c r="K17" s="62"/>
      <c r="L17" s="66" t="n">
        <v>38570</v>
      </c>
      <c r="M17" s="63"/>
      <c r="N17" s="6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7">
    <mergeCell ref="A1:J1"/>
    <mergeCell ref="A2:A3"/>
    <mergeCell ref="B2:B3"/>
    <mergeCell ref="C2:C3"/>
    <mergeCell ref="D2:D3"/>
    <mergeCell ref="E2:E3"/>
    <mergeCell ref="F2:G2"/>
    <mergeCell ref="H2:H3"/>
    <mergeCell ref="I2:I3"/>
    <mergeCell ref="J2:J3"/>
    <mergeCell ref="A4:A5"/>
    <mergeCell ref="B4:B5"/>
    <mergeCell ref="C4:C5"/>
    <mergeCell ref="E4:E5"/>
    <mergeCell ref="F4:F5"/>
    <mergeCell ref="G4:G5"/>
    <mergeCell ref="H4:H5"/>
    <mergeCell ref="I4:I5"/>
    <mergeCell ref="K4:K5"/>
    <mergeCell ref="A6:A8"/>
    <mergeCell ref="B6:B8"/>
    <mergeCell ref="C6:C8"/>
    <mergeCell ref="D6:D7"/>
    <mergeCell ref="E6:E8"/>
    <mergeCell ref="F6:F8"/>
    <mergeCell ref="G6:G8"/>
    <mergeCell ref="H6:H8"/>
    <mergeCell ref="I6:I8"/>
    <mergeCell ref="J6:J7"/>
    <mergeCell ref="K6:K8"/>
    <mergeCell ref="M6:M7"/>
    <mergeCell ref="A9:A11"/>
    <mergeCell ref="B9:B11"/>
    <mergeCell ref="C9:C11"/>
    <mergeCell ref="D9:D10"/>
    <mergeCell ref="E9:E11"/>
    <mergeCell ref="F9:F11"/>
    <mergeCell ref="G9:G11"/>
    <mergeCell ref="H9:H11"/>
    <mergeCell ref="I9:I11"/>
    <mergeCell ref="J9:J10"/>
    <mergeCell ref="K9:K11"/>
    <mergeCell ref="A12:A14"/>
    <mergeCell ref="B12:B14"/>
    <mergeCell ref="C12:C14"/>
    <mergeCell ref="D12:D13"/>
    <mergeCell ref="E12:E14"/>
    <mergeCell ref="F12:F14"/>
    <mergeCell ref="G12:G14"/>
    <mergeCell ref="H12:H14"/>
    <mergeCell ref="I12:I14"/>
    <mergeCell ref="J12:J13"/>
    <mergeCell ref="K12:K14"/>
    <mergeCell ref="N12:N14"/>
    <mergeCell ref="A15:A17"/>
    <mergeCell ref="B15:B17"/>
    <mergeCell ref="C15:C17"/>
    <mergeCell ref="D15:D16"/>
    <mergeCell ref="E15:E17"/>
    <mergeCell ref="F15:F17"/>
    <mergeCell ref="G15:G17"/>
    <mergeCell ref="H15:H17"/>
    <mergeCell ref="I15:I17"/>
    <mergeCell ref="J15:J16"/>
    <mergeCell ref="K15:K17"/>
    <mergeCell ref="M15:M17"/>
    <mergeCell ref="N15:N1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4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pane xSplit="0" ySplit="2" topLeftCell="A3" activePane="bottomLeft" state="frozen"/>
      <selection pane="topLeft" activeCell="A1" activeCellId="0" sqref="A1"/>
      <selection pane="bottomLeft" activeCell="R5" activeCellId="0" sqref="R5"/>
    </sheetView>
  </sheetViews>
  <sheetFormatPr defaultColWidth="8.23046875" defaultRowHeight="12" customHeight="false" zeroHeight="false" outlineLevelRow="0" outlineLevelCol="0"/>
  <cols>
    <col collapsed="false" customWidth="true" hidden="false" outlineLevel="0" max="1" min="1" style="1" width="6.3"/>
    <col collapsed="false" customWidth="true" hidden="false" outlineLevel="0" max="2" min="2" style="1" width="21.86"/>
    <col collapsed="false" customWidth="true" hidden="false" outlineLevel="0" max="3" min="3" style="1" width="48.6"/>
    <col collapsed="false" customWidth="true" hidden="false" outlineLevel="0" max="4" min="4" style="1" width="64.16"/>
    <col collapsed="false" customWidth="true" hidden="false" outlineLevel="0" max="5" min="5" style="1" width="19.8"/>
    <col collapsed="false" customWidth="true" hidden="false" outlineLevel="0" max="6" min="6" style="1" width="21.47"/>
    <col collapsed="false" customWidth="true" hidden="false" outlineLevel="0" max="8" min="7" style="1" width="15.17"/>
    <col collapsed="false" customWidth="true" hidden="false" outlineLevel="0" max="9" min="9" style="1" width="15.69"/>
    <col collapsed="false" customWidth="true" hidden="true" outlineLevel="0" max="10" min="10" style="1" width="8.87"/>
    <col collapsed="false" customWidth="true" hidden="true" outlineLevel="0" max="11" min="11" style="1" width="16.46"/>
    <col collapsed="false" customWidth="true" hidden="true" outlineLevel="0" max="12" min="12" style="1" width="27.39"/>
    <col collapsed="false" customWidth="true" hidden="true" outlineLevel="0" max="13" min="13" style="1" width="10.16"/>
    <col collapsed="false" customWidth="true" hidden="false" outlineLevel="0" max="14" min="14" style="1" width="18.26"/>
    <col collapsed="false" customWidth="false" hidden="false" outlineLevel="0" max="16384" min="15" style="1" width="8.23"/>
  </cols>
  <sheetData>
    <row r="1" customFormat="false" ht="43.5" hidden="false" customHeight="true" outlineLevel="0" collapsed="false">
      <c r="A1" s="67" t="s">
        <v>64</v>
      </c>
      <c r="B1" s="67"/>
      <c r="C1" s="67"/>
      <c r="D1" s="67"/>
      <c r="E1" s="67"/>
      <c r="F1" s="67"/>
      <c r="G1" s="67"/>
      <c r="H1" s="67"/>
      <c r="I1" s="67"/>
    </row>
    <row r="2" customFormat="false" ht="48.5" hidden="false" customHeight="false" outlineLevel="0" collapsed="false">
      <c r="A2" s="68" t="s">
        <v>1</v>
      </c>
      <c r="B2" s="69" t="s">
        <v>2</v>
      </c>
      <c r="C2" s="69" t="s">
        <v>3</v>
      </c>
      <c r="D2" s="69" t="s">
        <v>4</v>
      </c>
      <c r="E2" s="69" t="s">
        <v>65</v>
      </c>
      <c r="F2" s="69" t="s">
        <v>66</v>
      </c>
      <c r="G2" s="69" t="s">
        <v>7</v>
      </c>
      <c r="H2" s="70" t="s">
        <v>8</v>
      </c>
      <c r="I2" s="71" t="s">
        <v>9</v>
      </c>
      <c r="J2" s="72" t="s">
        <v>12</v>
      </c>
      <c r="K2" s="73" t="s">
        <v>13</v>
      </c>
      <c r="L2" s="74"/>
      <c r="M2" s="74"/>
      <c r="N2" s="75" t="s">
        <v>67</v>
      </c>
    </row>
    <row r="3" customFormat="false" ht="18" hidden="false" customHeight="true" outlineLevel="0" collapsed="false">
      <c r="A3" s="76" t="n">
        <v>1</v>
      </c>
      <c r="B3" s="77" t="s">
        <v>68</v>
      </c>
      <c r="C3" s="78" t="s">
        <v>69</v>
      </c>
      <c r="D3" s="79" t="s">
        <v>70</v>
      </c>
      <c r="E3" s="25" t="n">
        <v>16.1</v>
      </c>
      <c r="F3" s="42" t="n">
        <v>4.6</v>
      </c>
      <c r="G3" s="37" t="n">
        <f aca="false">I3/I5*100</f>
        <v>6.48609077598829</v>
      </c>
      <c r="H3" s="37" t="n">
        <f aca="false">G3-F3</f>
        <v>1.88609077598829</v>
      </c>
      <c r="I3" s="80" t="n">
        <v>443</v>
      </c>
      <c r="J3" s="37" t="n">
        <f aca="false">K4/K5*100</f>
        <v>3.42684993409904</v>
      </c>
      <c r="K3" s="81" t="s">
        <v>71</v>
      </c>
      <c r="L3" s="82"/>
      <c r="M3" s="82"/>
      <c r="N3" s="83" t="s">
        <v>72</v>
      </c>
    </row>
    <row r="4" customFormat="false" ht="87" hidden="false" customHeight="true" outlineLevel="0" collapsed="false">
      <c r="A4" s="76"/>
      <c r="B4" s="77"/>
      <c r="C4" s="78"/>
      <c r="D4" s="79"/>
      <c r="E4" s="25"/>
      <c r="F4" s="42"/>
      <c r="G4" s="37"/>
      <c r="H4" s="37"/>
      <c r="I4" s="80"/>
      <c r="J4" s="37"/>
      <c r="K4" s="84" t="n">
        <v>182</v>
      </c>
      <c r="L4" s="84"/>
      <c r="M4" s="84"/>
      <c r="N4" s="83"/>
    </row>
    <row r="5" customFormat="false" ht="141" hidden="false" customHeight="true" outlineLevel="0" collapsed="false">
      <c r="A5" s="76"/>
      <c r="B5" s="77"/>
      <c r="C5" s="78"/>
      <c r="D5" s="20" t="s">
        <v>73</v>
      </c>
      <c r="E5" s="25"/>
      <c r="F5" s="42"/>
      <c r="G5" s="37"/>
      <c r="H5" s="37"/>
      <c r="I5" s="85" t="n">
        <v>6830</v>
      </c>
      <c r="J5" s="37"/>
      <c r="K5" s="86" t="n">
        <v>5311</v>
      </c>
      <c r="L5" s="86"/>
      <c r="M5" s="86"/>
      <c r="N5" s="83"/>
    </row>
    <row r="6" customFormat="false" ht="78" hidden="false" customHeight="true" outlineLevel="0" collapsed="false">
      <c r="A6" s="87" t="s">
        <v>74</v>
      </c>
      <c r="B6" s="88" t="s">
        <v>75</v>
      </c>
      <c r="C6" s="89" t="s">
        <v>76</v>
      </c>
      <c r="D6" s="90" t="s">
        <v>77</v>
      </c>
      <c r="E6" s="25" t="s">
        <v>78</v>
      </c>
      <c r="F6" s="91" t="n">
        <v>215</v>
      </c>
      <c r="G6" s="37" t="n">
        <f aca="false">I6/752*100</f>
        <v>58.9095744680851</v>
      </c>
      <c r="H6" s="92" t="n">
        <f aca="false">I6-F6</f>
        <v>228</v>
      </c>
      <c r="I6" s="93" t="n">
        <v>443</v>
      </c>
      <c r="J6" s="94"/>
      <c r="K6" s="94" t="n">
        <v>182</v>
      </c>
      <c r="L6" s="94"/>
      <c r="M6" s="94"/>
      <c r="N6" s="83" t="s">
        <v>72</v>
      </c>
    </row>
    <row r="7" customFormat="false" ht="15" hidden="false" customHeight="true" outlineLevel="0" collapsed="false">
      <c r="A7" s="95" t="n">
        <v>3</v>
      </c>
      <c r="B7" s="96" t="s">
        <v>68</v>
      </c>
      <c r="C7" s="78" t="s">
        <v>79</v>
      </c>
      <c r="D7" s="12" t="s">
        <v>80</v>
      </c>
      <c r="E7" s="25" t="n">
        <v>7.52</v>
      </c>
      <c r="F7" s="42" t="n">
        <v>3.5</v>
      </c>
      <c r="G7" s="37" t="n">
        <f aca="false">I7/I9*100</f>
        <v>10.89486712951</v>
      </c>
      <c r="H7" s="92" t="n">
        <f aca="false">G7-F7</f>
        <v>7.39486712951002</v>
      </c>
      <c r="I7" s="80" t="n">
        <v>118919</v>
      </c>
      <c r="J7" s="97" t="n">
        <f aca="false">K8/K9*100</f>
        <v>11.5053901208996</v>
      </c>
      <c r="K7" s="98" t="s">
        <v>81</v>
      </c>
      <c r="L7" s="82"/>
      <c r="M7" s="82"/>
      <c r="N7" s="83" t="s">
        <v>72</v>
      </c>
    </row>
    <row r="8" customFormat="false" ht="85.5" hidden="false" customHeight="true" outlineLevel="0" collapsed="false">
      <c r="A8" s="95"/>
      <c r="B8" s="96"/>
      <c r="C8" s="78"/>
      <c r="D8" s="12"/>
      <c r="E8" s="25"/>
      <c r="F8" s="42"/>
      <c r="G8" s="37"/>
      <c r="H8" s="92"/>
      <c r="I8" s="80"/>
      <c r="J8" s="97"/>
      <c r="K8" s="99" t="n">
        <v>129310</v>
      </c>
      <c r="L8" s="86"/>
      <c r="M8" s="84"/>
      <c r="N8" s="83"/>
    </row>
    <row r="9" customFormat="false" ht="84" hidden="false" customHeight="true" outlineLevel="0" collapsed="false">
      <c r="A9" s="95"/>
      <c r="B9" s="96"/>
      <c r="C9" s="78"/>
      <c r="D9" s="20" t="s">
        <v>82</v>
      </c>
      <c r="E9" s="25"/>
      <c r="F9" s="42"/>
      <c r="G9" s="37"/>
      <c r="H9" s="92"/>
      <c r="I9" s="100" t="n">
        <v>1091514</v>
      </c>
      <c r="J9" s="97"/>
      <c r="K9" s="101" t="n">
        <v>1123908</v>
      </c>
      <c r="L9" s="86"/>
      <c r="M9" s="86"/>
      <c r="N9" s="83"/>
    </row>
    <row r="10" customFormat="false" ht="115.5" hidden="false" customHeight="true" outlineLevel="0" collapsed="false">
      <c r="A10" s="102" t="n">
        <v>4</v>
      </c>
      <c r="B10" s="103" t="s">
        <v>75</v>
      </c>
      <c r="C10" s="89" t="s">
        <v>83</v>
      </c>
      <c r="D10" s="90" t="s">
        <v>84</v>
      </c>
      <c r="E10" s="104" t="n">
        <v>84826</v>
      </c>
      <c r="F10" s="91" t="n">
        <v>39481</v>
      </c>
      <c r="G10" s="37" t="n">
        <f aca="false">I10/84826*100</f>
        <v>18.0628580859642</v>
      </c>
      <c r="H10" s="105" t="n">
        <f aca="false">I10-F10</f>
        <v>-24159</v>
      </c>
      <c r="I10" s="93" t="n">
        <v>15322</v>
      </c>
      <c r="J10" s="94"/>
      <c r="K10" s="94" t="n">
        <v>23886</v>
      </c>
      <c r="L10" s="94"/>
      <c r="M10" s="94"/>
      <c r="N10" s="83" t="s">
        <v>85</v>
      </c>
    </row>
  </sheetData>
  <mergeCells count="24">
    <mergeCell ref="A1:I1"/>
    <mergeCell ref="A3:A5"/>
    <mergeCell ref="B3:B5"/>
    <mergeCell ref="C3:C5"/>
    <mergeCell ref="D3:D4"/>
    <mergeCell ref="E3:E5"/>
    <mergeCell ref="F3:F5"/>
    <mergeCell ref="G3:G5"/>
    <mergeCell ref="H3:H5"/>
    <mergeCell ref="I3:I4"/>
    <mergeCell ref="J3:J5"/>
    <mergeCell ref="N3:N5"/>
    <mergeCell ref="A7:A9"/>
    <mergeCell ref="B7:B9"/>
    <mergeCell ref="C7:C9"/>
    <mergeCell ref="D7:D8"/>
    <mergeCell ref="E7:E9"/>
    <mergeCell ref="F7:F9"/>
    <mergeCell ref="G7:G9"/>
    <mergeCell ref="H7:H9"/>
    <mergeCell ref="I7:I8"/>
    <mergeCell ref="J7:J9"/>
    <mergeCell ref="N7:N9"/>
    <mergeCell ref="L8:L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4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46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2026-08-03T13:05:04Z</cp:lastPrinted>
  <dcterms:modified xsi:type="dcterms:W3CDTF">2026-08-03T13:49:40Z</dcterms:modified>
  <cp:revision>3</cp:revision>
  <dc:subject/>
  <dc:title/>
</cp:coreProperties>
</file>